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ME476C557/Shared Documents/General/Fall '24_Semester2/30%/"/>
    </mc:Choice>
  </mc:AlternateContent>
  <xr:revisionPtr revIDLastSave="400" documentId="11_C4129610A17071B1CCC97949BE8D41F2AEA3A5AC" xr6:coauthVersionLast="47" xr6:coauthVersionMax="47" xr10:uidLastSave="{A9B3D801-2822-4124-B665-6DCC320A2B7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L18" i="1"/>
  <c r="F20" i="1"/>
  <c r="F23" i="1" l="1"/>
  <c r="G4" i="1"/>
  <c r="G5" i="1"/>
  <c r="G13" i="1"/>
  <c r="G3" i="1"/>
  <c r="G6" i="1"/>
  <c r="G14" i="1"/>
  <c r="G8" i="1"/>
  <c r="G16" i="1"/>
  <c r="G10" i="1"/>
  <c r="G18" i="1"/>
  <c r="G11" i="1"/>
  <c r="G19" i="1"/>
  <c r="G12" i="1"/>
  <c r="G9" i="1"/>
  <c r="G17" i="1"/>
  <c r="G20" i="1"/>
  <c r="S4" i="1" l="1"/>
  <c r="M4" i="1"/>
  <c r="M12" i="1"/>
  <c r="S6" i="1"/>
  <c r="M6" i="1"/>
  <c r="M14" i="1"/>
  <c r="M7" i="1"/>
  <c r="S8" i="1"/>
  <c r="M16" i="1"/>
  <c r="S9" i="1"/>
  <c r="S5" i="1"/>
  <c r="M5" i="1"/>
  <c r="M13" i="1"/>
  <c r="S10" i="1"/>
  <c r="M10" i="1"/>
  <c r="S3" i="1"/>
  <c r="M11" i="1"/>
  <c r="M3" i="1"/>
  <c r="S7" i="1"/>
  <c r="M15" i="1"/>
  <c r="M8" i="1"/>
  <c r="M9" i="1"/>
  <c r="M17" i="1"/>
  <c r="G7" i="1"/>
  <c r="G15" i="1"/>
  <c r="M18" i="1"/>
  <c r="M19" i="1" s="1"/>
  <c r="S11" i="1" s="1"/>
</calcChain>
</file>

<file path=xl/sharedStrings.xml><?xml version="1.0" encoding="utf-8"?>
<sst xmlns="http://schemas.openxmlformats.org/spreadsheetml/2006/main" count="114" uniqueCount="84">
  <si>
    <t>Currently Manufactured</t>
  </si>
  <si>
    <t>66% Build</t>
  </si>
  <si>
    <t>100% Build</t>
  </si>
  <si>
    <t>Manufactured Item</t>
  </si>
  <si>
    <t>Picture</t>
  </si>
  <si>
    <t>Components</t>
  </si>
  <si>
    <t>Manufacture Steps</t>
  </si>
  <si>
    <t>Manufacturing Steps</t>
  </si>
  <si>
    <t>Test Box (80%)</t>
  </si>
  <si>
    <t>2x4 inch beams</t>
  </si>
  <si>
    <t>Cut plywood</t>
  </si>
  <si>
    <t>Chiller (50%)</t>
  </si>
  <si>
    <t>Refrigerator</t>
  </si>
  <si>
    <t>Purchase the refrigerator</t>
  </si>
  <si>
    <t>Test Box Data Collected (to be compared to theoretical model)</t>
  </si>
  <si>
    <t xml:space="preserve"> </t>
  </si>
  <si>
    <t>Thermocouples</t>
  </si>
  <si>
    <t>Reconnect all the pieces of the test box</t>
  </si>
  <si>
    <t>Plywood</t>
  </si>
  <si>
    <t>Cut 2x4 in beams</t>
  </si>
  <si>
    <t>Pump</t>
  </si>
  <si>
    <t>Wire vinyl tubes through chiller system</t>
  </si>
  <si>
    <t>Pico DataLogger</t>
  </si>
  <si>
    <t>Insert the TES device into the test box</t>
  </si>
  <si>
    <t>Insulation</t>
  </si>
  <si>
    <t>Connect plywood to beams</t>
  </si>
  <si>
    <t>Glycol</t>
  </si>
  <si>
    <t>Add the pump</t>
  </si>
  <si>
    <t>Record temperatures in the text box as TES discharges</t>
  </si>
  <si>
    <t>Hot glue</t>
  </si>
  <si>
    <t>Glue insulation onto sides</t>
  </si>
  <si>
    <t>Vinyl tubes</t>
  </si>
  <si>
    <t>Complete theoretical calculations</t>
  </si>
  <si>
    <t>Glue spray</t>
  </si>
  <si>
    <t>Test Box (100% built)</t>
  </si>
  <si>
    <t>Built test box sides</t>
  </si>
  <si>
    <t>Connect walls to each other</t>
  </si>
  <si>
    <t>Compare theoretical numbers to experimental</t>
  </si>
  <si>
    <t>Screws</t>
  </si>
  <si>
    <t>Order Pico data logger</t>
  </si>
  <si>
    <t>Water bars</t>
  </si>
  <si>
    <t>Reiterate water bar based on test box results</t>
  </si>
  <si>
    <t>Concrete Block (75%)</t>
  </si>
  <si>
    <t>Concrete</t>
  </si>
  <si>
    <t>Construct the wooden container</t>
  </si>
  <si>
    <t>Pico data logger</t>
  </si>
  <si>
    <t>Begin testing process</t>
  </si>
  <si>
    <t>Concrete block</t>
  </si>
  <si>
    <t>Reiterate concreate block based on test box results</t>
  </si>
  <si>
    <t>Water</t>
  </si>
  <si>
    <t>Add the copper wire to the center</t>
  </si>
  <si>
    <t xml:space="preserve">Bolts </t>
  </si>
  <si>
    <t>2x4 in beams</t>
  </si>
  <si>
    <t>Pour concrete</t>
  </si>
  <si>
    <t>Knuts</t>
  </si>
  <si>
    <t>Copper wire</t>
  </si>
  <si>
    <t>Hit out the bubbles</t>
  </si>
  <si>
    <t>Water Bars (80%)</t>
  </si>
  <si>
    <t>New PEX caps</t>
  </si>
  <si>
    <t>Repeat steps from first iteration but with new caps</t>
  </si>
  <si>
    <t>Remove from wooden container</t>
  </si>
  <si>
    <t>PEX pipe</t>
  </si>
  <si>
    <t>Water bars (50%)</t>
  </si>
  <si>
    <t>PEX pipes</t>
  </si>
  <si>
    <t>Apply cap to one end of PEX pipe</t>
  </si>
  <si>
    <t>Copper tubing</t>
  </si>
  <si>
    <t>Insert the copper pipe through the one PEX pipe</t>
  </si>
  <si>
    <t>Glue</t>
  </si>
  <si>
    <t>Use glue to seal one end</t>
  </si>
  <si>
    <t>Concrete Block (100%)</t>
  </si>
  <si>
    <t>Previously made concrete block</t>
  </si>
  <si>
    <t>Connect the chiller to the contrete box</t>
  </si>
  <si>
    <t>PEX caps</t>
  </si>
  <si>
    <t>Add water to the inside of the PEX pipe</t>
  </si>
  <si>
    <t>Add cap to the other end</t>
  </si>
  <si>
    <t>Glue the other end</t>
  </si>
  <si>
    <t> </t>
  </si>
  <si>
    <t>Time Spent on Step (hours)</t>
  </si>
  <si>
    <t>Percent Completed</t>
  </si>
  <si>
    <t>Percent Work of Project</t>
  </si>
  <si>
    <t>Percent Work on Project</t>
  </si>
  <si>
    <t>Connect the chiller to the water bar</t>
  </si>
  <si>
    <t>Total</t>
  </si>
  <si>
    <t>Cumulative Project Total Time (hr)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</si>
</sst>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.5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2" fillId="0" borderId="5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6" xfId="0" applyFont="1" applyBorder="1"/>
    <xf numFmtId="164" fontId="1" fillId="0" borderId="5" xfId="1" applyNumberFormat="1" applyFont="1" applyBorder="1"/>
    <xf numFmtId="0" fontId="2" fillId="0" borderId="4" xfId="0" applyFont="1" applyBorder="1"/>
    <xf numFmtId="0" fontId="1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0" borderId="10" xfId="0" applyFont="1" applyBorder="1" applyAlignment="1">
      <alignment horizontal="center" vertical="center"/>
    </xf>
    <xf numFmtId="164" fontId="1" fillId="0" borderId="11" xfId="1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14" xfId="0" applyFont="1" applyBorder="1"/>
    <xf numFmtId="0" fontId="1" fillId="0" borderId="14" xfId="0" applyFont="1" applyBorder="1"/>
    <xf numFmtId="164" fontId="1" fillId="0" borderId="15" xfId="1" applyNumberFormat="1" applyFont="1" applyBorder="1"/>
    <xf numFmtId="0" fontId="1" fillId="0" borderId="16" xfId="0" applyFont="1" applyBorder="1"/>
    <xf numFmtId="164" fontId="1" fillId="0" borderId="15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7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169334</xdr:colOff>
      <xdr:row>8</xdr:row>
      <xdr:rowOff>42336</xdr:rowOff>
    </xdr:from>
    <xdr:to>
      <xdr:col>2</xdr:col>
      <xdr:colOff>1263856</xdr:colOff>
      <xdr:row>12</xdr:row>
      <xdr:rowOff>140564</xdr:rowOff>
    </xdr:to>
    <xdr:pic>
      <xdr:nvPicPr>
        <xdr:cNvPr id="3" name="Picture 2" descr="A black square object next to a concrete post&#10;&#10;Description automatically generated">
          <a:extLst>
            <a:ext uri="{FF2B5EF4-FFF2-40B4-BE49-F238E27FC236}">
              <a16:creationId xmlns:a16="http://schemas.microsoft.com/office/drawing/2014/main" id="{6497DC44-E2D9-F954-04CE-B61091F9B487}"/>
            </a:ext>
            <a:ext uri="{147F2762-F138-4A5C-976F-8EAC2B608ADB}">
              <a16:predDERef xmlns:a16="http://schemas.microsoft.com/office/drawing/2014/main" pred="{CD8B0650-CDB1-C072-25C6-910481FD2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577" y="1640317"/>
          <a:ext cx="1094522" cy="897218"/>
        </a:xfrm>
        <a:prstGeom prst="rect">
          <a:avLst/>
        </a:prstGeom>
      </xdr:spPr>
    </xdr:pic>
    <xdr:clientData/>
  </xdr:twoCellAnchor>
  <xdr:twoCellAnchor editAs="oneCell">
    <xdr:from>
      <xdr:col>2</xdr:col>
      <xdr:colOff>113644</xdr:colOff>
      <xdr:row>14</xdr:row>
      <xdr:rowOff>112135</xdr:rowOff>
    </xdr:from>
    <xdr:to>
      <xdr:col>2</xdr:col>
      <xdr:colOff>1327200</xdr:colOff>
      <xdr:row>17</xdr:row>
      <xdr:rowOff>104329</xdr:rowOff>
    </xdr:to>
    <xdr:pic>
      <xdr:nvPicPr>
        <xdr:cNvPr id="5" name="Picture 4" descr="A white tube on a circular object&#10;&#10;Description automatically generated">
          <a:extLst>
            <a:ext uri="{FF2B5EF4-FFF2-40B4-BE49-F238E27FC236}">
              <a16:creationId xmlns:a16="http://schemas.microsoft.com/office/drawing/2014/main" id="{44E0EF04-66FC-3D1D-2964-4B1B5184048D}"/>
            </a:ext>
            <a:ext uri="{147F2762-F138-4A5C-976F-8EAC2B608ADB}">
              <a16:predDERef xmlns:a16="http://schemas.microsoft.com/office/drawing/2014/main" pred="{782D77AF-9DF7-155D-3557-A2B8AE5FC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2547946" y="2597542"/>
          <a:ext cx="591437" cy="1213556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2</xdr:row>
      <xdr:rowOff>0</xdr:rowOff>
    </xdr:from>
    <xdr:to>
      <xdr:col>2</xdr:col>
      <xdr:colOff>1128888</xdr:colOff>
      <xdr:row>7</xdr:row>
      <xdr:rowOff>176633</xdr:rowOff>
    </xdr:to>
    <xdr:pic>
      <xdr:nvPicPr>
        <xdr:cNvPr id="7" name="Picture 6" descr="A wood board on a wall&#10;&#10;Description automatically generated">
          <a:extLst>
            <a:ext uri="{FF2B5EF4-FFF2-40B4-BE49-F238E27FC236}">
              <a16:creationId xmlns:a16="http://schemas.microsoft.com/office/drawing/2014/main" id="{E8B0C4FF-A913-453D-F421-5A3336218C00}"/>
            </a:ext>
            <a:ext uri="{147F2762-F138-4A5C-976F-8EAC2B608ADB}">
              <a16:predDERef xmlns:a16="http://schemas.microsoft.com/office/drawing/2014/main" pred="{133CFBE4-19E5-478C-9FDD-D1C65B47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70667" y="395111"/>
          <a:ext cx="874888" cy="1164411"/>
        </a:xfrm>
        <a:prstGeom prst="rect">
          <a:avLst/>
        </a:prstGeom>
      </xdr:spPr>
    </xdr:pic>
    <xdr:clientData/>
  </xdr:twoCellAnchor>
  <xdr:twoCellAnchor editAs="oneCell">
    <xdr:from>
      <xdr:col>27</xdr:col>
      <xdr:colOff>178083</xdr:colOff>
      <xdr:row>44</xdr:row>
      <xdr:rowOff>34997</xdr:rowOff>
    </xdr:from>
    <xdr:to>
      <xdr:col>29</xdr:col>
      <xdr:colOff>213459</xdr:colOff>
      <xdr:row>52</xdr:row>
      <xdr:rowOff>3953</xdr:rowOff>
    </xdr:to>
    <xdr:pic>
      <xdr:nvPicPr>
        <xdr:cNvPr id="8" name="Picture 7" descr="A computer screen shot of a box&#10;&#10;Description automatically generated">
          <a:extLst>
            <a:ext uri="{FF2B5EF4-FFF2-40B4-BE49-F238E27FC236}">
              <a16:creationId xmlns:a16="http://schemas.microsoft.com/office/drawing/2014/main" id="{5F028A32-4A87-B5D5-4DF9-735BF702C42D}"/>
            </a:ext>
            <a:ext uri="{147F2762-F138-4A5C-976F-8EAC2B608ADB}">
              <a16:predDERef xmlns:a16="http://schemas.microsoft.com/office/drawing/2014/main" pred="{E8B0C4FF-A913-453D-F421-5A333621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16527" y="8868553"/>
          <a:ext cx="1248932" cy="154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8"/>
  <sheetViews>
    <sheetView tabSelected="1" zoomScale="22" workbookViewId="0">
      <selection activeCell="P32" sqref="P32"/>
    </sheetView>
  </sheetViews>
  <sheetFormatPr defaultColWidth="8.88671875" defaultRowHeight="15.6" x14ac:dyDescent="0.3"/>
  <cols>
    <col min="1" max="1" width="8.88671875" style="1"/>
    <col min="2" max="2" width="22.109375" style="1" bestFit="1" customWidth="1"/>
    <col min="3" max="4" width="22.109375" style="1" customWidth="1"/>
    <col min="5" max="7" width="45.33203125" style="1" customWidth="1"/>
    <col min="8" max="8" width="22.6640625" style="1" customWidth="1"/>
    <col min="9" max="9" width="11.33203125" style="1" customWidth="1"/>
    <col min="10" max="10" width="12.88671875" style="1" customWidth="1"/>
    <col min="11" max="11" width="48.44140625" style="1" bestFit="1" customWidth="1"/>
    <col min="12" max="13" width="48.44140625" style="1" customWidth="1"/>
    <col min="14" max="14" width="19.6640625" style="1" customWidth="1"/>
    <col min="15" max="15" width="8.88671875" style="1"/>
    <col min="16" max="16" width="17.5546875" style="1" customWidth="1"/>
    <col min="17" max="17" width="36.44140625" style="1" customWidth="1"/>
    <col min="18" max="18" width="26" style="1" customWidth="1"/>
    <col min="19" max="19" width="27.33203125" style="1" customWidth="1"/>
    <col min="20" max="20" width="15.44140625" style="1" customWidth="1"/>
    <col min="21" max="16384" width="8.88671875" style="1"/>
  </cols>
  <sheetData>
    <row r="1" spans="2:19" x14ac:dyDescent="0.3">
      <c r="B1" s="17" t="s">
        <v>0</v>
      </c>
      <c r="C1" s="18"/>
      <c r="D1" s="18"/>
      <c r="E1" s="18"/>
      <c r="F1" s="18"/>
      <c r="G1" s="19"/>
      <c r="H1" s="17" t="s">
        <v>1</v>
      </c>
      <c r="I1" s="18"/>
      <c r="J1" s="18"/>
      <c r="K1" s="18"/>
      <c r="L1" s="18"/>
      <c r="M1" s="18"/>
      <c r="N1" s="17" t="s">
        <v>2</v>
      </c>
      <c r="O1" s="18"/>
      <c r="P1" s="18"/>
      <c r="Q1" s="18"/>
      <c r="R1" s="18"/>
      <c r="S1" s="19"/>
    </row>
    <row r="2" spans="2:19" x14ac:dyDescent="0.3">
      <c r="B2" s="20" t="s">
        <v>3</v>
      </c>
      <c r="C2" s="3" t="s">
        <v>4</v>
      </c>
      <c r="D2" s="3" t="s">
        <v>5</v>
      </c>
      <c r="E2" s="3" t="s">
        <v>6</v>
      </c>
      <c r="F2" s="3" t="s">
        <v>77</v>
      </c>
      <c r="G2" s="21" t="s">
        <v>79</v>
      </c>
      <c r="H2" s="20" t="s">
        <v>3</v>
      </c>
      <c r="I2" s="3" t="s">
        <v>4</v>
      </c>
      <c r="J2" s="3" t="s">
        <v>5</v>
      </c>
      <c r="K2" s="5" t="s">
        <v>7</v>
      </c>
      <c r="L2" s="3" t="s">
        <v>77</v>
      </c>
      <c r="M2" s="5" t="s">
        <v>80</v>
      </c>
      <c r="N2" s="20" t="s">
        <v>3</v>
      </c>
      <c r="O2" s="3" t="s">
        <v>4</v>
      </c>
      <c r="P2" s="3" t="s">
        <v>5</v>
      </c>
      <c r="Q2" s="3" t="s">
        <v>7</v>
      </c>
      <c r="R2" s="3" t="s">
        <v>77</v>
      </c>
      <c r="S2" s="21" t="s">
        <v>80</v>
      </c>
    </row>
    <row r="3" spans="2:19" x14ac:dyDescent="0.3">
      <c r="B3" s="22" t="s">
        <v>8</v>
      </c>
      <c r="C3" s="8"/>
      <c r="D3" s="2" t="s">
        <v>9</v>
      </c>
      <c r="E3" s="2" t="s">
        <v>10</v>
      </c>
      <c r="F3" s="2">
        <v>1</v>
      </c>
      <c r="G3" s="23">
        <f>F3/$F$23</f>
        <v>2.1231422505307851E-2</v>
      </c>
      <c r="H3" s="22" t="s">
        <v>11</v>
      </c>
      <c r="I3" s="11"/>
      <c r="J3" s="2" t="s">
        <v>12</v>
      </c>
      <c r="K3" s="6" t="s">
        <v>13</v>
      </c>
      <c r="L3" s="6">
        <v>1</v>
      </c>
      <c r="M3" s="14">
        <f>L3/$F$23</f>
        <v>2.1231422505307851E-2</v>
      </c>
      <c r="N3" s="31" t="s">
        <v>14</v>
      </c>
      <c r="O3" s="8" t="s">
        <v>15</v>
      </c>
      <c r="P3" s="2" t="s">
        <v>16</v>
      </c>
      <c r="Q3" s="2" t="s">
        <v>17</v>
      </c>
      <c r="R3" s="2">
        <v>0.5</v>
      </c>
      <c r="S3" s="23">
        <f>R3/$F$23</f>
        <v>1.0615711252653925E-2</v>
      </c>
    </row>
    <row r="4" spans="2:19" x14ac:dyDescent="0.3">
      <c r="B4" s="22"/>
      <c r="C4" s="9"/>
      <c r="D4" s="2" t="s">
        <v>18</v>
      </c>
      <c r="E4" s="2" t="s">
        <v>19</v>
      </c>
      <c r="F4" s="2">
        <v>1</v>
      </c>
      <c r="G4" s="23">
        <f>F4/$F$23</f>
        <v>2.1231422505307851E-2</v>
      </c>
      <c r="H4" s="22"/>
      <c r="I4" s="11"/>
      <c r="J4" s="2" t="s">
        <v>20</v>
      </c>
      <c r="K4" s="6" t="s">
        <v>21</v>
      </c>
      <c r="L4" s="6">
        <v>4</v>
      </c>
      <c r="M4" s="14">
        <f>L4/$F$23</f>
        <v>8.4925690021231404E-2</v>
      </c>
      <c r="N4" s="31"/>
      <c r="O4" s="9"/>
      <c r="P4" s="2" t="s">
        <v>22</v>
      </c>
      <c r="Q4" s="2" t="s">
        <v>23</v>
      </c>
      <c r="R4" s="2">
        <v>1</v>
      </c>
      <c r="S4" s="23">
        <f>R4/$F$23</f>
        <v>2.1231422505307851E-2</v>
      </c>
    </row>
    <row r="5" spans="2:19" x14ac:dyDescent="0.3">
      <c r="B5" s="22"/>
      <c r="C5" s="9"/>
      <c r="D5" s="2" t="s">
        <v>24</v>
      </c>
      <c r="E5" s="2" t="s">
        <v>25</v>
      </c>
      <c r="F5" s="2">
        <v>5</v>
      </c>
      <c r="G5" s="23">
        <f>F5/$F$23</f>
        <v>0.10615711252653925</v>
      </c>
      <c r="H5" s="22"/>
      <c r="I5" s="11"/>
      <c r="J5" s="2" t="s">
        <v>26</v>
      </c>
      <c r="K5" s="6" t="s">
        <v>27</v>
      </c>
      <c r="L5" s="6">
        <v>2</v>
      </c>
      <c r="M5" s="14">
        <f>L5/$F$23</f>
        <v>4.2462845010615702E-2</v>
      </c>
      <c r="N5" s="31"/>
      <c r="O5" s="9"/>
      <c r="P5" s="2"/>
      <c r="Q5" s="2" t="s">
        <v>28</v>
      </c>
      <c r="R5" s="2">
        <v>5</v>
      </c>
      <c r="S5" s="23">
        <f>R5/$F$23</f>
        <v>0.10615711252653925</v>
      </c>
    </row>
    <row r="6" spans="2:19" x14ac:dyDescent="0.3">
      <c r="B6" s="22"/>
      <c r="C6" s="9"/>
      <c r="D6" s="2" t="s">
        <v>29</v>
      </c>
      <c r="E6" s="2" t="s">
        <v>30</v>
      </c>
      <c r="F6" s="2">
        <v>0.5</v>
      </c>
      <c r="G6" s="23">
        <f>F6/$F$23</f>
        <v>1.0615711252653925E-2</v>
      </c>
      <c r="H6" s="22"/>
      <c r="I6" s="11"/>
      <c r="J6" s="2" t="s">
        <v>31</v>
      </c>
      <c r="K6" s="6"/>
      <c r="L6" s="6"/>
      <c r="M6" s="14">
        <f>L6/$F$23</f>
        <v>0</v>
      </c>
      <c r="N6" s="31"/>
      <c r="O6" s="9"/>
      <c r="P6" s="2"/>
      <c r="Q6" s="2" t="s">
        <v>32</v>
      </c>
      <c r="R6" s="2">
        <v>2</v>
      </c>
      <c r="S6" s="23">
        <f>R6/$F$23</f>
        <v>4.2462845010615702E-2</v>
      </c>
    </row>
    <row r="7" spans="2:19" x14ac:dyDescent="0.3">
      <c r="B7" s="22"/>
      <c r="C7" s="9"/>
      <c r="D7" s="2" t="s">
        <v>33</v>
      </c>
      <c r="E7" s="2"/>
      <c r="F7" s="2"/>
      <c r="G7" s="23">
        <f>F7/$F$23</f>
        <v>0</v>
      </c>
      <c r="H7" s="22" t="s">
        <v>34</v>
      </c>
      <c r="I7" s="11"/>
      <c r="J7" s="2" t="s">
        <v>35</v>
      </c>
      <c r="K7" s="6" t="s">
        <v>36</v>
      </c>
      <c r="L7" s="13">
        <v>2</v>
      </c>
      <c r="M7" s="14">
        <f>L7/$F$23</f>
        <v>4.2462845010615702E-2</v>
      </c>
      <c r="N7" s="31"/>
      <c r="O7" s="10"/>
      <c r="P7" s="2"/>
      <c r="Q7" s="2" t="s">
        <v>37</v>
      </c>
      <c r="R7" s="2">
        <v>1</v>
      </c>
      <c r="S7" s="23">
        <f>R7/$F$23</f>
        <v>2.1231422505307851E-2</v>
      </c>
    </row>
    <row r="8" spans="2:19" x14ac:dyDescent="0.3">
      <c r="B8" s="22"/>
      <c r="C8" s="10"/>
      <c r="D8" s="2" t="s">
        <v>38</v>
      </c>
      <c r="E8" s="2"/>
      <c r="F8" s="2"/>
      <c r="G8" s="23">
        <f>F8/$F$23</f>
        <v>0</v>
      </c>
      <c r="H8" s="22"/>
      <c r="I8" s="11"/>
      <c r="J8" s="2" t="s">
        <v>16</v>
      </c>
      <c r="K8" s="6" t="s">
        <v>39</v>
      </c>
      <c r="L8" s="6">
        <v>0.1</v>
      </c>
      <c r="M8" s="14">
        <f>L8/$F$23</f>
        <v>2.1231422505307851E-3</v>
      </c>
      <c r="N8" s="32" t="s">
        <v>40</v>
      </c>
      <c r="O8" s="2"/>
      <c r="P8" s="2"/>
      <c r="Q8" s="2" t="s">
        <v>41</v>
      </c>
      <c r="R8" s="2">
        <v>1</v>
      </c>
      <c r="S8" s="23">
        <f>R8/$F$23</f>
        <v>2.1231422505307851E-2</v>
      </c>
    </row>
    <row r="9" spans="2:19" x14ac:dyDescent="0.3">
      <c r="B9" s="22" t="s">
        <v>42</v>
      </c>
      <c r="C9" s="8"/>
      <c r="D9" s="2" t="s">
        <v>43</v>
      </c>
      <c r="E9" s="2" t="s">
        <v>44</v>
      </c>
      <c r="F9" s="2">
        <v>4</v>
      </c>
      <c r="G9" s="23">
        <f>F9/$F$23</f>
        <v>8.4925690021231404E-2</v>
      </c>
      <c r="H9" s="22"/>
      <c r="I9" s="11"/>
      <c r="J9" s="2" t="s">
        <v>45</v>
      </c>
      <c r="K9" s="6" t="s">
        <v>46</v>
      </c>
      <c r="L9" s="6">
        <v>5</v>
      </c>
      <c r="M9" s="14">
        <f>L9/$F$23</f>
        <v>0.10615711252653925</v>
      </c>
      <c r="N9" s="32" t="s">
        <v>47</v>
      </c>
      <c r="O9" s="2"/>
      <c r="P9" s="2"/>
      <c r="Q9" s="2" t="s">
        <v>48</v>
      </c>
      <c r="R9" s="2">
        <v>1</v>
      </c>
      <c r="S9" s="23">
        <f>R9/$F$23</f>
        <v>2.1231422505307851E-2</v>
      </c>
    </row>
    <row r="10" spans="2:19" x14ac:dyDescent="0.3">
      <c r="B10" s="22"/>
      <c r="C10" s="9"/>
      <c r="D10" s="2" t="s">
        <v>49</v>
      </c>
      <c r="E10" s="2" t="s">
        <v>50</v>
      </c>
      <c r="F10" s="2">
        <v>0.5</v>
      </c>
      <c r="G10" s="23">
        <f>F10/$F$23</f>
        <v>1.0615711252653925E-2</v>
      </c>
      <c r="H10" s="22"/>
      <c r="I10" s="11"/>
      <c r="J10" s="2" t="s">
        <v>51</v>
      </c>
      <c r="K10" s="2"/>
      <c r="L10" s="2"/>
      <c r="M10" s="14">
        <f>L10/$F$23</f>
        <v>0</v>
      </c>
      <c r="N10" s="32"/>
      <c r="O10" s="2"/>
      <c r="P10" s="2"/>
      <c r="Q10" s="15" t="s">
        <v>82</v>
      </c>
      <c r="R10" s="16">
        <f>SUM(R3:R9)</f>
        <v>11.5</v>
      </c>
      <c r="S10" s="23">
        <f>R10/$F$23</f>
        <v>0.24416135881104029</v>
      </c>
    </row>
    <row r="11" spans="2:19" ht="16.2" thickBot="1" x14ac:dyDescent="0.35">
      <c r="B11" s="22"/>
      <c r="C11" s="9"/>
      <c r="D11" s="2" t="s">
        <v>52</v>
      </c>
      <c r="E11" s="2" t="s">
        <v>53</v>
      </c>
      <c r="F11" s="2">
        <v>0.5</v>
      </c>
      <c r="G11" s="23">
        <f>F11/$F$23</f>
        <v>1.0615711252653925E-2</v>
      </c>
      <c r="H11" s="22"/>
      <c r="I11" s="11"/>
      <c r="J11" s="2" t="s">
        <v>54</v>
      </c>
      <c r="K11" s="2"/>
      <c r="L11" s="2"/>
      <c r="M11" s="14">
        <f>L11/$F$23</f>
        <v>0</v>
      </c>
      <c r="N11" s="33"/>
      <c r="O11" s="27"/>
      <c r="P11" s="27"/>
      <c r="Q11" s="26" t="s">
        <v>78</v>
      </c>
      <c r="R11" s="27"/>
      <c r="S11" s="30">
        <f>S10+M19</f>
        <v>1</v>
      </c>
    </row>
    <row r="12" spans="2:19" x14ac:dyDescent="0.3">
      <c r="B12" s="22"/>
      <c r="C12" s="9"/>
      <c r="D12" s="2" t="s">
        <v>55</v>
      </c>
      <c r="E12" s="2" t="s">
        <v>56</v>
      </c>
      <c r="F12" s="2">
        <v>3</v>
      </c>
      <c r="G12" s="23">
        <f>F12/$F$23</f>
        <v>6.3694267515923553E-2</v>
      </c>
      <c r="H12" s="22" t="s">
        <v>57</v>
      </c>
      <c r="I12" s="8"/>
      <c r="J12" s="2" t="s">
        <v>58</v>
      </c>
      <c r="K12" s="2" t="s">
        <v>59</v>
      </c>
      <c r="L12" s="2">
        <v>1</v>
      </c>
      <c r="M12" s="23">
        <f>L12/$F$23</f>
        <v>2.1231422505307851E-2</v>
      </c>
      <c r="N12" s="1" t="s">
        <v>15</v>
      </c>
    </row>
    <row r="13" spans="2:19" x14ac:dyDescent="0.3">
      <c r="B13" s="22"/>
      <c r="C13" s="10"/>
      <c r="D13" s="2"/>
      <c r="E13" s="2" t="s">
        <v>60</v>
      </c>
      <c r="F13" s="2">
        <v>0.1</v>
      </c>
      <c r="G13" s="23">
        <f>F13/$F$23</f>
        <v>2.1231422505307851E-3</v>
      </c>
      <c r="H13" s="22"/>
      <c r="I13" s="9"/>
      <c r="J13" s="2" t="s">
        <v>61</v>
      </c>
      <c r="K13" s="2" t="s">
        <v>81</v>
      </c>
      <c r="L13" s="2">
        <v>2</v>
      </c>
      <c r="M13" s="23">
        <f>L13/$F$23</f>
        <v>4.2462845010615702E-2</v>
      </c>
      <c r="R13" s="1" t="s">
        <v>15</v>
      </c>
    </row>
    <row r="14" spans="2:19" x14ac:dyDescent="0.3">
      <c r="B14" s="22" t="s">
        <v>62</v>
      </c>
      <c r="C14" s="8"/>
      <c r="D14" s="2" t="s">
        <v>63</v>
      </c>
      <c r="E14" s="2" t="s">
        <v>64</v>
      </c>
      <c r="F14" s="2">
        <v>0.3</v>
      </c>
      <c r="G14" s="23">
        <f>F14/$F$23</f>
        <v>6.3694267515923553E-3</v>
      </c>
      <c r="H14" s="22"/>
      <c r="I14" s="9"/>
      <c r="J14" s="2" t="s">
        <v>65</v>
      </c>
      <c r="K14" s="2"/>
      <c r="L14" s="2"/>
      <c r="M14" s="23">
        <f>L14/$F$23</f>
        <v>0</v>
      </c>
      <c r="R14" s="1" t="s">
        <v>15</v>
      </c>
    </row>
    <row r="15" spans="2:19" x14ac:dyDescent="0.3">
      <c r="B15" s="22"/>
      <c r="C15" s="9"/>
      <c r="D15" s="2" t="s">
        <v>49</v>
      </c>
      <c r="E15" s="2" t="s">
        <v>66</v>
      </c>
      <c r="F15" s="2">
        <v>0.1</v>
      </c>
      <c r="G15" s="23">
        <f>F15/$F$23</f>
        <v>2.1231422505307851E-3</v>
      </c>
      <c r="H15" s="22"/>
      <c r="I15" s="10"/>
      <c r="J15" s="2" t="s">
        <v>67</v>
      </c>
      <c r="K15" s="2"/>
      <c r="L15" s="2"/>
      <c r="M15" s="23">
        <f>L15/$F$23</f>
        <v>0</v>
      </c>
      <c r="R15" s="1" t="s">
        <v>15</v>
      </c>
    </row>
    <row r="16" spans="2:19" x14ac:dyDescent="0.3">
      <c r="B16" s="22"/>
      <c r="C16" s="9"/>
      <c r="D16" s="2" t="s">
        <v>55</v>
      </c>
      <c r="E16" s="2" t="s">
        <v>68</v>
      </c>
      <c r="F16" s="2">
        <v>0.1</v>
      </c>
      <c r="G16" s="23">
        <f>F16/$F$23</f>
        <v>2.1231422505307851E-3</v>
      </c>
      <c r="H16" s="22" t="s">
        <v>69</v>
      </c>
      <c r="I16" s="11"/>
      <c r="J16" s="2" t="s">
        <v>70</v>
      </c>
      <c r="K16" s="2" t="s">
        <v>71</v>
      </c>
      <c r="L16" s="2">
        <v>2</v>
      </c>
      <c r="M16" s="23">
        <f>L16/$F$23</f>
        <v>4.2462845010615702E-2</v>
      </c>
      <c r="N16" s="1" t="s">
        <v>15</v>
      </c>
    </row>
    <row r="17" spans="2:13" x14ac:dyDescent="0.3">
      <c r="B17" s="22"/>
      <c r="C17" s="9"/>
      <c r="D17" s="2" t="s">
        <v>72</v>
      </c>
      <c r="E17" s="2" t="s">
        <v>73</v>
      </c>
      <c r="F17" s="2">
        <v>0.1</v>
      </c>
      <c r="G17" s="23">
        <f>F17/$F$23</f>
        <v>2.1231422505307851E-3</v>
      </c>
      <c r="H17" s="22"/>
      <c r="I17" s="11"/>
      <c r="J17" s="2" t="s">
        <v>31</v>
      </c>
      <c r="K17" s="2"/>
      <c r="L17" s="2"/>
      <c r="M17" s="23">
        <f>L17/$F$23</f>
        <v>0</v>
      </c>
    </row>
    <row r="18" spans="2:13" x14ac:dyDescent="0.3">
      <c r="B18" s="22"/>
      <c r="C18" s="9"/>
      <c r="D18" s="2" t="s">
        <v>67</v>
      </c>
      <c r="E18" s="7" t="s">
        <v>74</v>
      </c>
      <c r="F18" s="7">
        <v>0.2</v>
      </c>
      <c r="G18" s="23">
        <f>F18/$F$23</f>
        <v>4.2462845010615702E-3</v>
      </c>
      <c r="H18" s="29" t="s">
        <v>15</v>
      </c>
      <c r="I18" s="12"/>
      <c r="J18" s="12"/>
      <c r="K18" s="3" t="s">
        <v>82</v>
      </c>
      <c r="L18" s="2">
        <f>SUM(L1:L17)</f>
        <v>19.100000000000001</v>
      </c>
      <c r="M18" s="23">
        <f>L18/$F$23</f>
        <v>0.40552016985138001</v>
      </c>
    </row>
    <row r="19" spans="2:13" ht="16.2" thickBot="1" x14ac:dyDescent="0.35">
      <c r="B19" s="22"/>
      <c r="C19" s="10"/>
      <c r="D19" s="6"/>
      <c r="E19" s="2" t="s">
        <v>75</v>
      </c>
      <c r="F19" s="2">
        <v>0.1</v>
      </c>
      <c r="G19" s="23">
        <f>F19/$F$23</f>
        <v>2.1231422505307851E-3</v>
      </c>
      <c r="H19" s="24"/>
      <c r="I19" s="25"/>
      <c r="J19" s="25"/>
      <c r="K19" s="26" t="s">
        <v>78</v>
      </c>
      <c r="L19" s="27"/>
      <c r="M19" s="30">
        <f>M18+G20</f>
        <v>0.75583864118895971</v>
      </c>
    </row>
    <row r="20" spans="2:13" ht="16.2" thickBot="1" x14ac:dyDescent="0.35">
      <c r="B20" s="24"/>
      <c r="C20" s="25"/>
      <c r="D20" s="25"/>
      <c r="E20" s="26" t="s">
        <v>82</v>
      </c>
      <c r="F20" s="27">
        <f>SUM(F3:F19)</f>
        <v>16.500000000000004</v>
      </c>
      <c r="G20" s="28">
        <f>F20/$F$23</f>
        <v>0.35031847133757965</v>
      </c>
      <c r="H20" s="12"/>
      <c r="I20" s="12"/>
      <c r="J20" s="12"/>
      <c r="K20" s="12"/>
      <c r="L20" s="12"/>
      <c r="M20" s="12"/>
    </row>
    <row r="21" spans="2:13" x14ac:dyDescent="0.3">
      <c r="H21" s="12"/>
      <c r="I21" s="12"/>
      <c r="J21" s="12"/>
      <c r="K21" s="12"/>
      <c r="L21" s="12"/>
      <c r="M21" s="12"/>
    </row>
    <row r="22" spans="2:13" ht="18" x14ac:dyDescent="0.35">
      <c r="D22" s="4" t="s">
        <v>76</v>
      </c>
      <c r="E22" s="4" t="s">
        <v>76</v>
      </c>
      <c r="F22" s="4"/>
      <c r="G22" s="4"/>
    </row>
    <row r="23" spans="2:13" ht="18" x14ac:dyDescent="0.35">
      <c r="E23" s="3" t="s">
        <v>83</v>
      </c>
      <c r="F23" s="2">
        <f>F20+L18+R10</f>
        <v>47.100000000000009</v>
      </c>
      <c r="G23" s="12"/>
      <c r="H23" s="4" t="s">
        <v>76</v>
      </c>
    </row>
    <row r="24" spans="2:13" ht="18" x14ac:dyDescent="0.35">
      <c r="E24" s="4" t="s">
        <v>76</v>
      </c>
      <c r="F24" s="4"/>
      <c r="G24" s="4"/>
    </row>
    <row r="25" spans="2:13" ht="18" x14ac:dyDescent="0.35">
      <c r="D25" s="4" t="s">
        <v>76</v>
      </c>
    </row>
    <row r="26" spans="2:13" ht="18" x14ac:dyDescent="0.35">
      <c r="H26" s="4" t="s">
        <v>76</v>
      </c>
    </row>
    <row r="28" spans="2:13" ht="18" x14ac:dyDescent="0.35">
      <c r="D28" s="4" t="s">
        <v>76</v>
      </c>
    </row>
  </sheetData>
  <mergeCells count="19">
    <mergeCell ref="N3:N7"/>
    <mergeCell ref="H12:H15"/>
    <mergeCell ref="H16:H17"/>
    <mergeCell ref="I12:I15"/>
    <mergeCell ref="I16:I17"/>
    <mergeCell ref="H3:H6"/>
    <mergeCell ref="H7:H11"/>
    <mergeCell ref="I3:I6"/>
    <mergeCell ref="I7:I11"/>
    <mergeCell ref="H1:M1"/>
    <mergeCell ref="N1:S1"/>
    <mergeCell ref="O3:O7"/>
    <mergeCell ref="B3:B8"/>
    <mergeCell ref="B9:B13"/>
    <mergeCell ref="B14:B19"/>
    <mergeCell ref="C3:C8"/>
    <mergeCell ref="C9:C13"/>
    <mergeCell ref="C14:C19"/>
    <mergeCell ref="B1:G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5" ma:contentTypeDescription="Create a new document." ma:contentTypeScope="" ma:versionID="1a9a80924bb8c627947ea08aea0d71db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f339b8934c97a2a2c05511197e96318d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630daa-485b-4536-bd0d-1bdfdbff191a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Props1.xml><?xml version="1.0" encoding="utf-8"?>
<ds:datastoreItem xmlns:ds="http://schemas.openxmlformats.org/officeDocument/2006/customXml" ds:itemID="{2B891378-D859-4199-943D-3DA7DB3C33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FAA380-0404-43D3-B47B-C7535E748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af165-ec9c-4ad2-b335-315480fd5b02"/>
    <ds:schemaRef ds:uri="ee7af416-fd08-4c05-917f-587071341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F661E-4823-4CA9-B62E-85A8E5F71F0F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ee7af416-fd08-4c05-917f-587071341363"/>
    <ds:schemaRef ds:uri="http://schemas.microsoft.com/office/infopath/2007/PartnerControls"/>
    <ds:schemaRef ds:uri="http://schemas.openxmlformats.org/package/2006/metadata/core-properties"/>
    <ds:schemaRef ds:uri="9e2af165-ec9c-4ad2-b335-315480fd5b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Courtney Hiatt</cp:lastModifiedBy>
  <cp:revision/>
  <dcterms:created xsi:type="dcterms:W3CDTF">2006-09-16T00:00:00Z</dcterms:created>
  <dcterms:modified xsi:type="dcterms:W3CDTF">2024-09-25T23:48:35Z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</Properties>
</file>